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OLOVNI DIRECTORII\MOI_PUBLIKACII_VSI\PUBLIKACII_2022\2022-ScriptaMater-ZTN\ZTN R2 submission\"/>
    </mc:Choice>
  </mc:AlternateContent>
  <xr:revisionPtr revIDLastSave="0" documentId="8_{8B354587-553F-4CA7-B953-C96ABEE88B94}" xr6:coauthVersionLast="47" xr6:coauthVersionMax="47" xr10:uidLastSave="{00000000-0000-0000-0000-000000000000}"/>
  <bookViews>
    <workbookView xWindow="2730" yWindow="1620" windowWidth="35265" windowHeight="19980" xr2:uid="{4E92A60E-781B-0148-B99C-BA11726CF13C}"/>
  </bookViews>
  <sheets>
    <sheet name="ZTN_all_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4" i="1" l="1"/>
  <c r="O33" i="1"/>
  <c r="O32" i="1"/>
  <c r="O30" i="1"/>
  <c r="O31" i="1"/>
  <c r="O29" i="1"/>
  <c r="O27" i="1"/>
  <c r="O26" i="1"/>
  <c r="O24" i="1"/>
  <c r="O23" i="1"/>
  <c r="O19" i="1"/>
  <c r="O20" i="1"/>
  <c r="O21" i="1"/>
  <c r="O22" i="1"/>
  <c r="O18" i="1"/>
  <c r="O17" i="1"/>
  <c r="O16" i="1"/>
  <c r="O15" i="1"/>
  <c r="O14" i="1"/>
  <c r="O13" i="1"/>
  <c r="O12" i="1"/>
  <c r="O11" i="1"/>
  <c r="O7" i="1"/>
  <c r="O8" i="1"/>
  <c r="O9" i="1"/>
  <c r="O10" i="1"/>
  <c r="O6" i="1"/>
  <c r="O5" i="1"/>
  <c r="O4" i="1"/>
  <c r="O3" i="1"/>
  <c r="O2" i="1"/>
  <c r="I34" i="1"/>
  <c r="J34" i="1" s="1"/>
  <c r="I32" i="1"/>
  <c r="J32" i="1" s="1"/>
  <c r="I33" i="1"/>
  <c r="J33" i="1" s="1"/>
  <c r="I27" i="1"/>
  <c r="J27" i="1" s="1"/>
  <c r="I26" i="1"/>
  <c r="J26" i="1" s="1"/>
  <c r="I30" i="1"/>
  <c r="J30" i="1" s="1"/>
  <c r="I31" i="1"/>
  <c r="J31" i="1" s="1"/>
  <c r="I29" i="1"/>
  <c r="J29" i="1" s="1"/>
</calcChain>
</file>

<file path=xl/sharedStrings.xml><?xml version="1.0" encoding="utf-8"?>
<sst xmlns="http://schemas.openxmlformats.org/spreadsheetml/2006/main" count="72" uniqueCount="48">
  <si>
    <t>Zr</t>
  </si>
  <si>
    <t>Ta</t>
  </si>
  <si>
    <t>Nb</t>
  </si>
  <si>
    <t>Bulk density</t>
  </si>
  <si>
    <t>RD, %</t>
  </si>
  <si>
    <t>min σ, Mpa</t>
  </si>
  <si>
    <t>XRD density</t>
  </si>
  <si>
    <t>Hardness, GPa</t>
  </si>
  <si>
    <t>KIC, MPa m1/2</t>
  </si>
  <si>
    <t>ID</t>
  </si>
  <si>
    <r>
      <rPr>
        <i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>, Å</t>
    </r>
  </si>
  <si>
    <r>
      <rPr>
        <i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>, Å</t>
    </r>
  </si>
  <si>
    <t>Porosity SEM,%</t>
  </si>
  <si>
    <t>Porosity XRD, %</t>
  </si>
  <si>
    <t>σ/density</t>
  </si>
  <si>
    <t>a</t>
  </si>
  <si>
    <t>b</t>
  </si>
  <si>
    <t>c</t>
  </si>
  <si>
    <t>d</t>
  </si>
  <si>
    <t>e</t>
  </si>
  <si>
    <t>f</t>
  </si>
  <si>
    <t>g</t>
  </si>
  <si>
    <t>TZN 321 (local maximum)</t>
  </si>
  <si>
    <t>(median strenth see figure 2)</t>
  </si>
  <si>
    <t>&gt;20 GPa</t>
  </si>
  <si>
    <t>&gt;4 MPa m1/2</t>
  </si>
  <si>
    <t>min HV</t>
  </si>
  <si>
    <t>min KIC</t>
  </si>
  <si>
    <t>min σ</t>
  </si>
  <si>
    <t>min σ_sp</t>
  </si>
  <si>
    <t>80 MPa / g/cm3</t>
  </si>
  <si>
    <t>&gt;700 MPa</t>
  </si>
  <si>
    <t>Comm.</t>
  </si>
  <si>
    <t>low HV</t>
  </si>
  <si>
    <t>too porous</t>
  </si>
  <si>
    <t>h</t>
  </si>
  <si>
    <t>regression: max in strength/sp strength should be near the 0.52-0.32-0.16 composition</t>
  </si>
  <si>
    <t>1:1:1</t>
  </si>
  <si>
    <t>good</t>
  </si>
  <si>
    <t>bad</t>
  </si>
  <si>
    <t>quite bad</t>
  </si>
  <si>
    <t>ind. maps</t>
  </si>
  <si>
    <t>local max</t>
  </si>
  <si>
    <t>2nd choice (too heavy??)</t>
  </si>
  <si>
    <t>Grain size, μm*</t>
  </si>
  <si>
    <t>* d50 - median size</t>
  </si>
  <si>
    <t>Oxide, SEM, vol.%ˣ</t>
  </si>
  <si>
    <t>ˣ not detected by XRD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</si>
</sst>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2" fontId="1" fillId="0" borderId="0" xfId="0" applyNumberFormat="1" applyFont="1" applyFill="1"/>
    <xf numFmtId="1" fontId="1" fillId="0" borderId="0" xfId="0" applyNumberFormat="1" applyFont="1" applyFill="1"/>
    <xf numFmtId="2" fontId="1" fillId="0" borderId="0" xfId="0" applyNumberFormat="1" applyFont="1"/>
    <xf numFmtId="0" fontId="1" fillId="0" borderId="0" xfId="0" applyFont="1"/>
    <xf numFmtId="1" fontId="1" fillId="0" borderId="0" xfId="0" applyNumberFormat="1" applyFont="1"/>
    <xf numFmtId="0" fontId="1" fillId="0" borderId="0" xfId="0" applyNumberFormat="1" applyFont="1" applyFill="1"/>
    <xf numFmtId="0" fontId="1" fillId="2" borderId="0" xfId="0" applyFont="1" applyFill="1"/>
    <xf numFmtId="1" fontId="1" fillId="2" borderId="0" xfId="0" applyNumberFormat="1" applyFont="1" applyFill="1"/>
    <xf numFmtId="0" fontId="1" fillId="3" borderId="0" xfId="0" applyFont="1" applyFill="1"/>
    <xf numFmtId="0" fontId="1" fillId="3" borderId="0" xfId="0" applyNumberFormat="1" applyFont="1" applyFill="1"/>
    <xf numFmtId="0" fontId="1" fillId="4" borderId="0" xfId="0" applyFont="1" applyFill="1"/>
    <xf numFmtId="1" fontId="1" fillId="5" borderId="0" xfId="0" applyNumberFormat="1" applyFont="1" applyFill="1"/>
    <xf numFmtId="0" fontId="1" fillId="5" borderId="0" xfId="0" applyFont="1" applyFill="1"/>
    <xf numFmtId="0" fontId="1" fillId="6" borderId="0" xfId="0" applyFont="1" applyFill="1"/>
    <xf numFmtId="1" fontId="1" fillId="6" borderId="0" xfId="0" applyNumberFormat="1" applyFont="1" applyFill="1"/>
    <xf numFmtId="49" fontId="1" fillId="0" borderId="0" xfId="0" applyNumberFormat="1" applyFont="1"/>
    <xf numFmtId="0" fontId="1" fillId="7" borderId="0" xfId="0" applyFont="1" applyFill="1"/>
    <xf numFmtId="1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FB993-14E2-FD4A-B25B-C83CE585F0C9}">
  <dimension ref="A1:W36"/>
  <sheetViews>
    <sheetView tabSelected="1" workbookViewId="0">
      <selection activeCell="M40" sqref="M40"/>
    </sheetView>
  </sheetViews>
  <sheetFormatPr defaultColWidth="11" defaultRowHeight="15.75" x14ac:dyDescent="0.25"/>
  <cols>
    <col min="7" max="7" width="14.375" customWidth="1"/>
    <col min="8" max="8" width="13.125" customWidth="1"/>
    <col min="10" max="10" width="15.5" customWidth="1"/>
    <col min="11" max="11" width="16" customWidth="1"/>
    <col min="12" max="12" width="16.125" customWidth="1"/>
    <col min="13" max="13" width="18.5" customWidth="1"/>
    <col min="16" max="16" width="15.5" customWidth="1"/>
    <col min="17" max="17" width="14" customWidth="1"/>
  </cols>
  <sheetData>
    <row r="1" spans="1:23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10</v>
      </c>
      <c r="F1" s="1" t="s">
        <v>11</v>
      </c>
      <c r="G1" s="1" t="s">
        <v>6</v>
      </c>
      <c r="H1" s="1" t="s">
        <v>3</v>
      </c>
      <c r="I1" s="1" t="s">
        <v>4</v>
      </c>
      <c r="J1" s="1" t="s">
        <v>13</v>
      </c>
      <c r="K1" s="1" t="s">
        <v>12</v>
      </c>
      <c r="L1" s="1" t="s">
        <v>44</v>
      </c>
      <c r="M1" s="1" t="s">
        <v>46</v>
      </c>
      <c r="N1" s="1" t="s">
        <v>5</v>
      </c>
      <c r="O1" s="1" t="s">
        <v>14</v>
      </c>
      <c r="P1" s="1" t="s">
        <v>7</v>
      </c>
      <c r="Q1" s="1" t="s">
        <v>8</v>
      </c>
      <c r="R1" s="5" t="s">
        <v>32</v>
      </c>
      <c r="S1" s="1" t="s">
        <v>26</v>
      </c>
      <c r="T1" s="1" t="s">
        <v>24</v>
      </c>
      <c r="V1" s="12" t="s">
        <v>39</v>
      </c>
    </row>
    <row r="2" spans="1:23" x14ac:dyDescent="0.25">
      <c r="A2" s="1">
        <v>1</v>
      </c>
      <c r="B2" s="1">
        <v>0.8</v>
      </c>
      <c r="C2" s="1">
        <v>0.1</v>
      </c>
      <c r="D2" s="1">
        <v>0.1</v>
      </c>
      <c r="E2" s="1">
        <v>3.1530000000000005</v>
      </c>
      <c r="F2" s="1">
        <v>3.4809999999999999</v>
      </c>
      <c r="G2" s="2">
        <v>6.7589399999999999</v>
      </c>
      <c r="H2" s="2">
        <v>6.74</v>
      </c>
      <c r="I2" s="2">
        <v>99.719778545156487</v>
      </c>
      <c r="J2" s="2">
        <v>0.28022145484351313</v>
      </c>
      <c r="K2" s="2">
        <v>0.32</v>
      </c>
      <c r="L2" s="4">
        <v>8.3317999999999994</v>
      </c>
      <c r="M2" s="4">
        <v>0.57669999999999999</v>
      </c>
      <c r="N2" s="18">
        <v>362</v>
      </c>
      <c r="O2" s="3">
        <f t="shared" ref="O2:O24" si="0">N2/H2</f>
        <v>53.709198813056375</v>
      </c>
      <c r="P2" s="18">
        <v>18.5</v>
      </c>
      <c r="Q2" s="1">
        <v>4.5</v>
      </c>
      <c r="R2" s="5"/>
      <c r="S2" s="5" t="s">
        <v>27</v>
      </c>
      <c r="T2" s="5" t="s">
        <v>25</v>
      </c>
      <c r="V2" s="18" t="s">
        <v>40</v>
      </c>
      <c r="W2" s="19"/>
    </row>
    <row r="3" spans="1:23" x14ac:dyDescent="0.25">
      <c r="A3" s="1">
        <v>2</v>
      </c>
      <c r="B3" s="1">
        <v>0.1</v>
      </c>
      <c r="C3" s="1">
        <v>0.8</v>
      </c>
      <c r="D3" s="1">
        <v>0.1</v>
      </c>
      <c r="E3" s="1">
        <v>3.0900000000000007</v>
      </c>
      <c r="F3" s="1">
        <v>3.2990000000000004</v>
      </c>
      <c r="G3" s="2">
        <v>11.248779000000001</v>
      </c>
      <c r="H3" s="2">
        <v>11.08</v>
      </c>
      <c r="I3" s="2">
        <v>98.499579376570551</v>
      </c>
      <c r="J3" s="2">
        <v>1.5004206234294486</v>
      </c>
      <c r="K3" s="2">
        <v>1.25</v>
      </c>
      <c r="L3" s="4">
        <v>9.2993000000000006</v>
      </c>
      <c r="M3" s="4">
        <v>0.1661</v>
      </c>
      <c r="N3" s="1">
        <v>753</v>
      </c>
      <c r="O3" s="3">
        <f t="shared" si="0"/>
        <v>67.960288808664259</v>
      </c>
      <c r="P3" s="1">
        <v>27.5</v>
      </c>
      <c r="Q3" s="8">
        <v>4.7</v>
      </c>
      <c r="R3" s="5"/>
      <c r="S3" s="5" t="s">
        <v>28</v>
      </c>
      <c r="T3" s="5" t="s">
        <v>31</v>
      </c>
      <c r="V3" s="8" t="s">
        <v>38</v>
      </c>
      <c r="W3" s="19"/>
    </row>
    <row r="4" spans="1:23" x14ac:dyDescent="0.25">
      <c r="A4" s="1">
        <v>3</v>
      </c>
      <c r="B4" s="1">
        <v>0.1</v>
      </c>
      <c r="C4" s="1">
        <v>0.1</v>
      </c>
      <c r="D4" s="1">
        <v>0.8</v>
      </c>
      <c r="E4" s="1">
        <v>3.097</v>
      </c>
      <c r="F4" s="1">
        <v>3.3200000000000003</v>
      </c>
      <c r="G4" s="2">
        <v>7.41622</v>
      </c>
      <c r="H4" s="2">
        <v>7.36</v>
      </c>
      <c r="I4" s="2">
        <v>99.241931873649918</v>
      </c>
      <c r="J4" s="2">
        <v>0.75806812635008214</v>
      </c>
      <c r="K4" s="2">
        <v>0.75</v>
      </c>
      <c r="L4" s="4">
        <v>13.841699999999999</v>
      </c>
      <c r="M4" s="4">
        <v>3.85E-2</v>
      </c>
      <c r="N4" s="1">
        <v>546</v>
      </c>
      <c r="O4" s="3">
        <f t="shared" si="0"/>
        <v>74.184782608695656</v>
      </c>
      <c r="P4" s="1">
        <v>21.7</v>
      </c>
      <c r="Q4" s="8">
        <v>4.7</v>
      </c>
      <c r="R4" s="5"/>
      <c r="S4" s="5" t="s">
        <v>29</v>
      </c>
      <c r="T4" s="5" t="s">
        <v>30</v>
      </c>
      <c r="V4" s="10" t="s">
        <v>42</v>
      </c>
      <c r="W4" s="19"/>
    </row>
    <row r="5" spans="1:23" x14ac:dyDescent="0.25">
      <c r="A5" s="1">
        <v>4</v>
      </c>
      <c r="B5" s="1">
        <v>0.66</v>
      </c>
      <c r="C5" s="1">
        <v>0.22</v>
      </c>
      <c r="D5" s="1">
        <v>0.12</v>
      </c>
      <c r="E5" s="1">
        <v>3.1406000000000001</v>
      </c>
      <c r="F5" s="1">
        <v>3.4451999999999998</v>
      </c>
      <c r="G5" s="2">
        <v>7.4926370000000002</v>
      </c>
      <c r="H5" s="2">
        <v>7.44</v>
      </c>
      <c r="I5" s="2">
        <v>99.297483649614946</v>
      </c>
      <c r="J5" s="2">
        <v>0.70251635038505356</v>
      </c>
      <c r="K5" s="2">
        <v>0.67</v>
      </c>
      <c r="L5" s="4">
        <v>8.8652999999999995</v>
      </c>
      <c r="M5" s="4">
        <v>6.2600000000000003E-2</v>
      </c>
      <c r="N5" s="8">
        <v>864</v>
      </c>
      <c r="O5" s="9">
        <f t="shared" si="0"/>
        <v>116.12903225806451</v>
      </c>
      <c r="P5" s="1">
        <v>19.600000000000001</v>
      </c>
      <c r="Q5" s="18">
        <v>3.9</v>
      </c>
      <c r="R5" s="5" t="s">
        <v>33</v>
      </c>
      <c r="T5" s="5"/>
      <c r="V5" t="s">
        <v>41</v>
      </c>
      <c r="W5" s="19"/>
    </row>
    <row r="6" spans="1:23" x14ac:dyDescent="0.25">
      <c r="A6" s="1">
        <v>5</v>
      </c>
      <c r="B6" s="1">
        <v>0.66</v>
      </c>
      <c r="C6" s="1">
        <v>0.12</v>
      </c>
      <c r="D6" s="1">
        <v>0.22</v>
      </c>
      <c r="E6" s="1">
        <v>3.1416000000000004</v>
      </c>
      <c r="F6" s="1">
        <v>3.4481999999999999</v>
      </c>
      <c r="G6" s="2">
        <v>6.9853199999999998</v>
      </c>
      <c r="H6" s="2">
        <v>6.77</v>
      </c>
      <c r="I6" s="2">
        <v>96.917535631867977</v>
      </c>
      <c r="J6" s="2">
        <v>3.0824643681320225</v>
      </c>
      <c r="K6" s="2">
        <v>2.4500000000000002</v>
      </c>
      <c r="L6" s="4">
        <v>13.6568</v>
      </c>
      <c r="M6" s="4">
        <v>0.36830000000000002</v>
      </c>
      <c r="N6" s="1">
        <v>567</v>
      </c>
      <c r="O6" s="3">
        <f t="shared" si="0"/>
        <v>83.75184638109306</v>
      </c>
      <c r="P6" s="18">
        <v>18.7</v>
      </c>
      <c r="Q6" s="1">
        <v>4.0999999999999996</v>
      </c>
      <c r="R6" s="5"/>
      <c r="T6" s="5"/>
      <c r="W6" s="19"/>
    </row>
    <row r="7" spans="1:23" x14ac:dyDescent="0.25">
      <c r="A7" s="1">
        <v>6</v>
      </c>
      <c r="B7" s="1">
        <v>0.22</v>
      </c>
      <c r="C7" s="1">
        <v>0.66</v>
      </c>
      <c r="D7" s="1">
        <v>0.12</v>
      </c>
      <c r="E7" s="1">
        <v>3.101</v>
      </c>
      <c r="F7" s="1">
        <v>3.3308</v>
      </c>
      <c r="G7" s="2">
        <v>10.312521</v>
      </c>
      <c r="H7" s="2">
        <v>9.94</v>
      </c>
      <c r="I7" s="2">
        <v>96.387682507507137</v>
      </c>
      <c r="J7" s="2">
        <v>3.6123174924928634</v>
      </c>
      <c r="K7" s="2">
        <v>3.13</v>
      </c>
      <c r="L7" s="4">
        <v>13.3331</v>
      </c>
      <c r="M7" s="4">
        <v>0.33839999999999998</v>
      </c>
      <c r="N7" s="1">
        <v>467</v>
      </c>
      <c r="O7" s="3">
        <f t="shared" si="0"/>
        <v>46.981891348088531</v>
      </c>
      <c r="P7" s="8">
        <v>26.4</v>
      </c>
      <c r="Q7" s="1">
        <v>4.2</v>
      </c>
      <c r="R7" s="5"/>
      <c r="T7" s="5"/>
      <c r="W7" s="19"/>
    </row>
    <row r="8" spans="1:23" x14ac:dyDescent="0.25">
      <c r="A8" s="1">
        <v>7</v>
      </c>
      <c r="B8" s="1">
        <v>0.12</v>
      </c>
      <c r="C8" s="1">
        <v>0.66</v>
      </c>
      <c r="D8" s="1">
        <v>0.22</v>
      </c>
      <c r="E8" s="1">
        <v>3.093</v>
      </c>
      <c r="F8" s="1">
        <v>3.3077999999999999</v>
      </c>
      <c r="G8" s="2">
        <v>10.44821</v>
      </c>
      <c r="H8" s="2">
        <v>10.210000000000001</v>
      </c>
      <c r="I8" s="2">
        <v>97.720087938508144</v>
      </c>
      <c r="J8" s="2">
        <v>2.2799120614918564</v>
      </c>
      <c r="K8" s="2">
        <v>1.86</v>
      </c>
      <c r="L8" s="4">
        <v>11.833600000000001</v>
      </c>
      <c r="M8" s="4">
        <v>0.53249999999999997</v>
      </c>
      <c r="N8" s="1">
        <v>535</v>
      </c>
      <c r="O8" s="3">
        <f t="shared" si="0"/>
        <v>52.399608227228207</v>
      </c>
      <c r="P8" s="1">
        <v>25.7</v>
      </c>
      <c r="Q8" s="1">
        <v>4.3</v>
      </c>
      <c r="R8" s="5"/>
      <c r="T8" s="5"/>
      <c r="W8" s="19"/>
    </row>
    <row r="9" spans="1:23" x14ac:dyDescent="0.25">
      <c r="A9" s="1">
        <v>8</v>
      </c>
      <c r="B9" s="1">
        <v>0.12</v>
      </c>
      <c r="C9" s="1">
        <v>0.22</v>
      </c>
      <c r="D9" s="1">
        <v>0.66</v>
      </c>
      <c r="E9" s="1">
        <v>3.0973999999999999</v>
      </c>
      <c r="F9" s="1">
        <v>3.3209999999999997</v>
      </c>
      <c r="G9" s="2">
        <v>8.0458510000000008</v>
      </c>
      <c r="H9" s="2">
        <v>7.96</v>
      </c>
      <c r="I9" s="2">
        <v>98.932978003196922</v>
      </c>
      <c r="J9" s="2">
        <v>1.0670219968030779</v>
      </c>
      <c r="K9" s="2">
        <v>1.1000000000000001</v>
      </c>
      <c r="L9" s="4">
        <v>8.2967999999999993</v>
      </c>
      <c r="M9" s="4">
        <v>0.17349999999999999</v>
      </c>
      <c r="N9" s="1">
        <v>425</v>
      </c>
      <c r="O9" s="3">
        <f t="shared" si="0"/>
        <v>53.391959798994975</v>
      </c>
      <c r="P9" s="1">
        <v>23.2</v>
      </c>
      <c r="Q9" s="1">
        <v>4.3</v>
      </c>
      <c r="R9" s="5"/>
      <c r="T9" s="5"/>
      <c r="W9" s="19"/>
    </row>
    <row r="10" spans="1:23" x14ac:dyDescent="0.25">
      <c r="A10" s="1">
        <v>9</v>
      </c>
      <c r="B10" s="1">
        <v>0.22</v>
      </c>
      <c r="C10" s="1">
        <v>0.12</v>
      </c>
      <c r="D10" s="1">
        <v>0.66</v>
      </c>
      <c r="E10" s="1">
        <v>3.1063999999999998</v>
      </c>
      <c r="F10" s="1">
        <v>3.347</v>
      </c>
      <c r="G10" s="2">
        <v>7.8341880000000002</v>
      </c>
      <c r="H10" s="2">
        <v>7.74</v>
      </c>
      <c r="I10" s="2">
        <v>98.797731175202841</v>
      </c>
      <c r="J10" s="2">
        <v>1.2022688247971587</v>
      </c>
      <c r="K10" s="2">
        <v>1.21</v>
      </c>
      <c r="L10" s="4">
        <v>13.029400000000001</v>
      </c>
      <c r="M10" s="4">
        <v>0.31040000000000001</v>
      </c>
      <c r="N10" s="18">
        <v>324</v>
      </c>
      <c r="O10" s="3">
        <f t="shared" si="0"/>
        <v>41.860465116279066</v>
      </c>
      <c r="P10" s="1">
        <v>23.6</v>
      </c>
      <c r="Q10" s="1">
        <v>4.3</v>
      </c>
      <c r="R10" s="5"/>
      <c r="T10" s="5"/>
      <c r="W10" s="19"/>
    </row>
    <row r="11" spans="1:23" x14ac:dyDescent="0.25">
      <c r="A11" s="1">
        <v>10</v>
      </c>
      <c r="B11" s="15">
        <v>0.33299999999999996</v>
      </c>
      <c r="C11" s="15">
        <v>0.33399999999999996</v>
      </c>
      <c r="D11" s="15">
        <v>0.33299999999999996</v>
      </c>
      <c r="E11" s="1">
        <v>3.1132999999999997</v>
      </c>
      <c r="F11" s="1">
        <v>3.3665699999999994</v>
      </c>
      <c r="G11" s="2">
        <v>8.4247899999999998</v>
      </c>
      <c r="H11" s="2">
        <v>8.33</v>
      </c>
      <c r="I11" s="2">
        <v>98.87486809760243</v>
      </c>
      <c r="J11" s="2">
        <v>1.1251319023975697</v>
      </c>
      <c r="K11" s="2">
        <v>1.04</v>
      </c>
      <c r="L11" s="4">
        <v>11.1244</v>
      </c>
      <c r="M11" s="4">
        <v>0.33450000000000002</v>
      </c>
      <c r="N11" s="15">
        <v>357</v>
      </c>
      <c r="O11" s="16">
        <f t="shared" si="0"/>
        <v>42.857142857142854</v>
      </c>
      <c r="P11" s="15">
        <v>19.600000000000001</v>
      </c>
      <c r="Q11" s="15">
        <v>4.2</v>
      </c>
      <c r="R11" s="17" t="s">
        <v>37</v>
      </c>
      <c r="T11" s="5"/>
      <c r="W11" s="19"/>
    </row>
    <row r="12" spans="1:23" x14ac:dyDescent="0.25">
      <c r="A12" s="1">
        <v>11</v>
      </c>
      <c r="B12" s="15">
        <v>0.33399999999999996</v>
      </c>
      <c r="C12" s="15">
        <v>0.33299999999999996</v>
      </c>
      <c r="D12" s="15">
        <v>0.33299999999999996</v>
      </c>
      <c r="E12" s="1">
        <v>3.1133899999999999</v>
      </c>
      <c r="F12" s="1">
        <v>3.3668299999999993</v>
      </c>
      <c r="G12" s="2">
        <v>8.4183819999999994</v>
      </c>
      <c r="H12" s="2">
        <v>8.24</v>
      </c>
      <c r="I12" s="2">
        <v>97.881041748877635</v>
      </c>
      <c r="J12" s="2">
        <v>2.1189582511223648</v>
      </c>
      <c r="K12" s="2">
        <v>2.21</v>
      </c>
      <c r="L12" s="4">
        <v>10.323700000000001</v>
      </c>
      <c r="M12" s="4">
        <v>0.36059999999999998</v>
      </c>
      <c r="N12" s="15">
        <v>334</v>
      </c>
      <c r="O12" s="16">
        <f t="shared" si="0"/>
        <v>40.533980582524272</v>
      </c>
      <c r="P12" s="15">
        <v>19.899999999999999</v>
      </c>
      <c r="Q12" s="15">
        <v>4.0999999999999996</v>
      </c>
      <c r="R12" s="17" t="s">
        <v>37</v>
      </c>
      <c r="S12" s="5"/>
      <c r="T12" s="5"/>
      <c r="W12" s="19"/>
    </row>
    <row r="13" spans="1:23" x14ac:dyDescent="0.25">
      <c r="A13" s="1">
        <v>12</v>
      </c>
      <c r="B13" s="1">
        <v>0.25</v>
      </c>
      <c r="C13" s="1">
        <v>0.5</v>
      </c>
      <c r="D13" s="1">
        <v>0.25</v>
      </c>
      <c r="E13" s="1">
        <v>3.105</v>
      </c>
      <c r="F13" s="1">
        <v>3.3425000000000002</v>
      </c>
      <c r="G13" s="2">
        <v>9.4087929999999993</v>
      </c>
      <c r="H13" s="2">
        <v>9.32</v>
      </c>
      <c r="I13" s="2">
        <v>99.05627640017164</v>
      </c>
      <c r="J13" s="2">
        <v>0.94372359982835974</v>
      </c>
      <c r="K13" s="2">
        <v>0.24</v>
      </c>
      <c r="L13" s="4">
        <v>9.5686</v>
      </c>
      <c r="M13" s="4">
        <v>0.29089999999999999</v>
      </c>
      <c r="N13" s="1">
        <v>532</v>
      </c>
      <c r="O13" s="3">
        <f t="shared" si="0"/>
        <v>57.081545064377679</v>
      </c>
      <c r="P13" s="8">
        <v>27.5</v>
      </c>
      <c r="Q13" s="1">
        <v>4.0999999999999996</v>
      </c>
      <c r="R13" s="5"/>
      <c r="S13" s="5"/>
      <c r="T13" s="5"/>
      <c r="W13" s="19"/>
    </row>
    <row r="14" spans="1:23" x14ac:dyDescent="0.25">
      <c r="A14" s="1">
        <v>13</v>
      </c>
      <c r="B14" s="1">
        <v>0.5</v>
      </c>
      <c r="C14" s="1">
        <v>0.25</v>
      </c>
      <c r="D14" s="1">
        <v>0.25</v>
      </c>
      <c r="E14" s="1">
        <v>3.1274999999999999</v>
      </c>
      <c r="F14" s="1">
        <v>3.4074999999999998</v>
      </c>
      <c r="G14" s="2">
        <v>7.8065619999999996</v>
      </c>
      <c r="H14" s="2">
        <v>7.74</v>
      </c>
      <c r="I14" s="2">
        <v>99.147358337767642</v>
      </c>
      <c r="J14" s="2">
        <v>0.85264166223235804</v>
      </c>
      <c r="K14" s="2">
        <v>0.52</v>
      </c>
      <c r="L14" s="4">
        <v>7.8569000000000004</v>
      </c>
      <c r="M14" s="4">
        <v>0.13289999999999999</v>
      </c>
      <c r="N14" s="8">
        <v>764</v>
      </c>
      <c r="O14" s="9">
        <f t="shared" si="0"/>
        <v>98.708010335917308</v>
      </c>
      <c r="P14" s="18">
        <v>18.8</v>
      </c>
      <c r="Q14" s="18">
        <v>3.5</v>
      </c>
      <c r="R14" s="5" t="s">
        <v>33</v>
      </c>
      <c r="S14" s="5"/>
      <c r="T14" s="5"/>
      <c r="W14" s="19"/>
    </row>
    <row r="15" spans="1:23" x14ac:dyDescent="0.25">
      <c r="A15" s="1">
        <v>14</v>
      </c>
      <c r="B15" s="1">
        <v>0.25</v>
      </c>
      <c r="C15" s="1">
        <v>0.25</v>
      </c>
      <c r="D15" s="1">
        <v>0.5</v>
      </c>
      <c r="E15" s="1">
        <v>3.1074999999999999</v>
      </c>
      <c r="F15" s="1">
        <v>3.3499999999999996</v>
      </c>
      <c r="G15" s="2">
        <v>8.0680259999999997</v>
      </c>
      <c r="H15" s="2">
        <v>8.01</v>
      </c>
      <c r="I15" s="2">
        <v>99.280790617184437</v>
      </c>
      <c r="J15" s="2">
        <v>0.71920938281556346</v>
      </c>
      <c r="K15" s="2">
        <v>0.65</v>
      </c>
      <c r="L15" s="4">
        <v>12.1175</v>
      </c>
      <c r="M15" s="4">
        <v>0.32619999999999999</v>
      </c>
      <c r="N15" s="1">
        <v>346</v>
      </c>
      <c r="O15" s="3">
        <f t="shared" si="0"/>
        <v>43.196004993757803</v>
      </c>
      <c r="P15" s="18">
        <v>18.5</v>
      </c>
      <c r="Q15" s="18">
        <v>3.6</v>
      </c>
      <c r="R15" s="5"/>
      <c r="S15" s="5"/>
      <c r="T15" s="5"/>
      <c r="W15" s="19"/>
    </row>
    <row r="16" spans="1:23" x14ac:dyDescent="0.25">
      <c r="A16" s="1">
        <v>15</v>
      </c>
      <c r="B16" s="1">
        <v>0.15</v>
      </c>
      <c r="C16" s="1">
        <v>0.15</v>
      </c>
      <c r="D16" s="1">
        <v>0.7</v>
      </c>
      <c r="E16" s="1">
        <v>3.1004999999999998</v>
      </c>
      <c r="F16" s="1">
        <v>3.3299999999999996</v>
      </c>
      <c r="G16" s="2">
        <v>7.6359009999999996</v>
      </c>
      <c r="H16" s="2">
        <v>7.66</v>
      </c>
      <c r="I16" s="2">
        <v>100.31560126303367</v>
      </c>
      <c r="J16" s="2">
        <v>-0.31560126303367042</v>
      </c>
      <c r="K16" s="2">
        <v>0.12</v>
      </c>
      <c r="L16" s="4">
        <v>12.931100000000001</v>
      </c>
      <c r="M16" s="4">
        <v>0.30130000000000001</v>
      </c>
      <c r="N16" s="1">
        <v>335</v>
      </c>
      <c r="O16" s="3">
        <f t="shared" si="0"/>
        <v>43.733681462140993</v>
      </c>
      <c r="P16" s="1">
        <v>19.8</v>
      </c>
      <c r="Q16" s="1">
        <v>4.2</v>
      </c>
      <c r="R16" s="5"/>
      <c r="S16" s="5"/>
      <c r="T16" s="5"/>
      <c r="W16" s="19"/>
    </row>
    <row r="17" spans="1:23" x14ac:dyDescent="0.25">
      <c r="A17" s="1">
        <v>16</v>
      </c>
      <c r="B17" s="1">
        <v>0.7</v>
      </c>
      <c r="C17" s="1">
        <v>0.15</v>
      </c>
      <c r="D17" s="1">
        <v>0.15</v>
      </c>
      <c r="E17" s="1">
        <v>3.1444999999999999</v>
      </c>
      <c r="F17" s="1">
        <v>3.4564999999999997</v>
      </c>
      <c r="G17" s="2">
        <v>7.1001010000000004</v>
      </c>
      <c r="H17" s="2">
        <v>7.08</v>
      </c>
      <c r="I17" s="2">
        <v>99.716891351263868</v>
      </c>
      <c r="J17" s="2">
        <v>0.28310864873613184</v>
      </c>
      <c r="K17" s="2">
        <v>0.45</v>
      </c>
      <c r="L17" s="4">
        <v>10.849399999999999</v>
      </c>
      <c r="M17" s="4">
        <v>0.90910000000000002</v>
      </c>
      <c r="N17" s="8">
        <v>842</v>
      </c>
      <c r="O17" s="9">
        <f t="shared" si="0"/>
        <v>118.92655367231639</v>
      </c>
      <c r="P17" s="18">
        <v>17.399999999999999</v>
      </c>
      <c r="Q17" s="1">
        <v>4.5</v>
      </c>
      <c r="R17" s="5" t="s">
        <v>33</v>
      </c>
      <c r="S17" s="5"/>
      <c r="T17" s="5"/>
      <c r="W17" s="19"/>
    </row>
    <row r="18" spans="1:23" x14ac:dyDescent="0.25">
      <c r="A18" s="1">
        <v>17</v>
      </c>
      <c r="B18" s="1">
        <v>0.15</v>
      </c>
      <c r="C18" s="1">
        <v>0.7</v>
      </c>
      <c r="D18" s="1">
        <v>0.15</v>
      </c>
      <c r="E18" s="1">
        <v>3.0949999999999993</v>
      </c>
      <c r="F18" s="1">
        <v>3.3134999999999999</v>
      </c>
      <c r="G18" s="2">
        <v>10.626454000000001</v>
      </c>
      <c r="H18" s="2">
        <v>10.55</v>
      </c>
      <c r="I18" s="2">
        <v>99.28053139833851</v>
      </c>
      <c r="J18" s="2">
        <v>0.71946860166148952</v>
      </c>
      <c r="K18" s="2">
        <v>0.64</v>
      </c>
      <c r="L18" s="4">
        <v>11.395099999999999</v>
      </c>
      <c r="M18" s="4">
        <v>0.45950000000000002</v>
      </c>
      <c r="N18" s="18">
        <v>345</v>
      </c>
      <c r="O18" s="3">
        <f t="shared" si="0"/>
        <v>32.701421800947863</v>
      </c>
      <c r="P18" s="1">
        <v>26.4</v>
      </c>
      <c r="Q18" s="18">
        <v>3.9</v>
      </c>
      <c r="R18" s="5"/>
      <c r="S18" s="5"/>
      <c r="T18" s="5"/>
      <c r="W18" s="19"/>
    </row>
    <row r="19" spans="1:23" x14ac:dyDescent="0.25">
      <c r="A19" s="1">
        <v>18</v>
      </c>
      <c r="B19" s="1">
        <v>0.51</v>
      </c>
      <c r="C19" s="1">
        <v>0.33</v>
      </c>
      <c r="D19" s="1">
        <v>0.16</v>
      </c>
      <c r="E19" s="1">
        <v>3.1274999999999999</v>
      </c>
      <c r="F19" s="1">
        <v>3.4074</v>
      </c>
      <c r="G19" s="2">
        <v>8.2110319999999994</v>
      </c>
      <c r="H19" s="2">
        <v>8.17</v>
      </c>
      <c r="I19" s="2">
        <v>99.500282059551111</v>
      </c>
      <c r="J19" s="2">
        <v>0.49971794044888895</v>
      </c>
      <c r="K19" s="2">
        <v>0.54</v>
      </c>
      <c r="L19" s="4">
        <v>8.5998999999999999</v>
      </c>
      <c r="M19" s="4">
        <v>0.20150000000000001</v>
      </c>
      <c r="N19" s="1">
        <v>554</v>
      </c>
      <c r="O19" s="3">
        <f t="shared" si="0"/>
        <v>67.809057527539778</v>
      </c>
      <c r="P19" s="1">
        <v>19.899999999999999</v>
      </c>
      <c r="Q19" s="8">
        <v>4.8</v>
      </c>
      <c r="R19" s="5"/>
      <c r="S19" s="5"/>
      <c r="T19" s="5"/>
      <c r="W19" s="19"/>
    </row>
    <row r="20" spans="1:23" x14ac:dyDescent="0.25">
      <c r="A20" s="1">
        <v>19</v>
      </c>
      <c r="B20" s="1">
        <v>1</v>
      </c>
      <c r="C20" s="1">
        <v>0</v>
      </c>
      <c r="D20" s="1">
        <v>0</v>
      </c>
      <c r="E20" s="1">
        <v>3.17</v>
      </c>
      <c r="F20" s="1">
        <v>3.53</v>
      </c>
      <c r="G20" s="2">
        <v>6.0997399999999997</v>
      </c>
      <c r="H20" s="2">
        <v>6.01</v>
      </c>
      <c r="I20" s="2">
        <v>98.528789751694333</v>
      </c>
      <c r="J20" s="2">
        <v>1.4712102483056668</v>
      </c>
      <c r="K20" s="2">
        <v>1.52</v>
      </c>
      <c r="L20" s="4">
        <v>11.7645</v>
      </c>
      <c r="M20" s="4">
        <v>0.49359999999999998</v>
      </c>
      <c r="N20" s="1">
        <v>420</v>
      </c>
      <c r="O20" s="3">
        <f t="shared" si="0"/>
        <v>69.883527454242937</v>
      </c>
      <c r="P20" s="18">
        <v>16.600000000000001</v>
      </c>
      <c r="Q20" s="18">
        <v>3.5</v>
      </c>
      <c r="R20" s="5"/>
      <c r="S20" s="5"/>
      <c r="T20" s="5"/>
      <c r="W20" s="19"/>
    </row>
    <row r="21" spans="1:23" x14ac:dyDescent="0.25">
      <c r="A21" s="1">
        <v>20</v>
      </c>
      <c r="B21" s="1">
        <v>0</v>
      </c>
      <c r="C21" s="1">
        <v>1</v>
      </c>
      <c r="D21" s="1">
        <v>0</v>
      </c>
      <c r="E21" s="1">
        <v>3.08</v>
      </c>
      <c r="F21" s="1">
        <v>3.27</v>
      </c>
      <c r="G21" s="2">
        <v>12.521144</v>
      </c>
      <c r="H21" s="2">
        <v>12.45</v>
      </c>
      <c r="I21" s="2">
        <v>99.431809106260587</v>
      </c>
      <c r="J21" s="2">
        <v>0.56819089373941267</v>
      </c>
      <c r="K21" s="2">
        <v>0.66</v>
      </c>
      <c r="L21" s="4">
        <v>8.1483000000000008</v>
      </c>
      <c r="M21" s="4">
        <v>1.1597999999999999</v>
      </c>
      <c r="N21" s="1">
        <v>520</v>
      </c>
      <c r="O21" s="3">
        <f t="shared" si="0"/>
        <v>41.76706827309237</v>
      </c>
      <c r="P21" s="1">
        <v>25.1</v>
      </c>
      <c r="Q21" s="1">
        <v>4.5</v>
      </c>
      <c r="R21" s="5"/>
      <c r="S21" s="5"/>
      <c r="T21" s="5"/>
      <c r="W21" s="19"/>
    </row>
    <row r="22" spans="1:23" x14ac:dyDescent="0.25">
      <c r="A22" s="1">
        <v>21</v>
      </c>
      <c r="B22" s="1">
        <v>0</v>
      </c>
      <c r="C22" s="1">
        <v>0</v>
      </c>
      <c r="D22" s="1">
        <v>1</v>
      </c>
      <c r="E22" s="1">
        <v>3.09</v>
      </c>
      <c r="F22" s="1">
        <v>3.3</v>
      </c>
      <c r="G22" s="2">
        <v>6.9694830000000003</v>
      </c>
      <c r="H22" s="2">
        <v>6.86</v>
      </c>
      <c r="I22" s="2">
        <v>98.429108730159754</v>
      </c>
      <c r="J22" s="2">
        <v>1.5708912698402457</v>
      </c>
      <c r="K22" s="2">
        <v>1.52</v>
      </c>
      <c r="L22" s="4">
        <v>9.3968000000000007</v>
      </c>
      <c r="M22" s="4">
        <v>1.7500000000000002E-2</v>
      </c>
      <c r="N22" s="1">
        <v>390</v>
      </c>
      <c r="O22" s="3">
        <f t="shared" si="0"/>
        <v>56.85131195335277</v>
      </c>
      <c r="P22" s="1">
        <v>19.3</v>
      </c>
      <c r="Q22" s="1">
        <v>4.0999999999999996</v>
      </c>
      <c r="R22" s="5"/>
      <c r="S22" s="5"/>
      <c r="T22" s="5"/>
      <c r="W22" s="19"/>
    </row>
    <row r="23" spans="1:23" x14ac:dyDescent="0.25">
      <c r="A23" s="1">
        <v>22</v>
      </c>
      <c r="B23" s="1">
        <v>0.33</v>
      </c>
      <c r="C23" s="1">
        <v>0.51</v>
      </c>
      <c r="D23" s="1">
        <v>0.16</v>
      </c>
      <c r="E23" s="1">
        <v>3.1113000000000004</v>
      </c>
      <c r="F23" s="1">
        <v>3.3606000000000003</v>
      </c>
      <c r="G23" s="2">
        <v>9.3642179999999993</v>
      </c>
      <c r="H23" s="2">
        <v>9.2100000000000009</v>
      </c>
      <c r="I23" s="2">
        <v>98.353113949290815</v>
      </c>
      <c r="J23" s="2">
        <v>1.6468860507091847</v>
      </c>
      <c r="K23" s="2">
        <v>1.77</v>
      </c>
      <c r="L23" s="4">
        <v>18.043800000000001</v>
      </c>
      <c r="M23" s="4">
        <v>7.1000000000000004E-3</v>
      </c>
      <c r="N23" s="8">
        <v>795</v>
      </c>
      <c r="O23" s="3">
        <f t="shared" si="0"/>
        <v>86.319218241042336</v>
      </c>
      <c r="P23" s="8">
        <v>28.7</v>
      </c>
      <c r="Q23" s="1">
        <v>4.5999999999999996</v>
      </c>
      <c r="R23" s="5" t="s">
        <v>43</v>
      </c>
      <c r="S23" s="5"/>
      <c r="T23" s="5"/>
      <c r="W23" s="19"/>
    </row>
    <row r="24" spans="1:23" x14ac:dyDescent="0.25">
      <c r="A24" s="1">
        <v>23</v>
      </c>
      <c r="B24" s="1">
        <v>0.33</v>
      </c>
      <c r="C24" s="1">
        <v>0.16</v>
      </c>
      <c r="D24" s="1">
        <v>0.51</v>
      </c>
      <c r="E24" s="1">
        <v>3.1147999999999998</v>
      </c>
      <c r="F24" s="1">
        <v>3.3710999999999998</v>
      </c>
      <c r="G24" s="2">
        <v>7.507568</v>
      </c>
      <c r="H24" s="2">
        <v>7.32</v>
      </c>
      <c r="I24" s="2">
        <v>97.501614370992044</v>
      </c>
      <c r="J24" s="2">
        <v>2.4983856290079558</v>
      </c>
      <c r="K24" s="2">
        <v>2.62</v>
      </c>
      <c r="L24" s="4">
        <v>10.9625</v>
      </c>
      <c r="M24" s="4">
        <v>0.41959999999999997</v>
      </c>
      <c r="N24" s="1">
        <v>569</v>
      </c>
      <c r="O24" s="3">
        <f t="shared" si="0"/>
        <v>77.732240437158467</v>
      </c>
      <c r="P24" s="1">
        <v>22.6</v>
      </c>
      <c r="Q24" s="8">
        <v>4.7</v>
      </c>
      <c r="R24" s="5"/>
      <c r="S24" s="5"/>
      <c r="T24" s="5"/>
      <c r="W24" s="19"/>
    </row>
    <row r="25" spans="1:23" x14ac:dyDescent="0.25">
      <c r="A25" s="1" t="s">
        <v>36</v>
      </c>
      <c r="B25" s="1"/>
      <c r="C25" s="1"/>
      <c r="D25" s="1"/>
      <c r="E25" s="1"/>
      <c r="F25" s="1"/>
      <c r="G25" s="2"/>
      <c r="H25" s="2"/>
      <c r="I25" s="2"/>
      <c r="J25" s="2"/>
      <c r="K25" s="2"/>
      <c r="L25" s="4"/>
      <c r="M25" s="4"/>
      <c r="N25" s="1"/>
      <c r="O25" s="3"/>
      <c r="P25" s="1"/>
      <c r="Q25" s="1"/>
      <c r="R25" s="5"/>
      <c r="S25" s="5"/>
      <c r="T25" s="5"/>
      <c r="W25" s="19"/>
    </row>
    <row r="26" spans="1:23" x14ac:dyDescent="0.25">
      <c r="A26" s="5" t="s">
        <v>15</v>
      </c>
      <c r="B26" s="1">
        <v>0.52</v>
      </c>
      <c r="C26" s="1">
        <v>0.32</v>
      </c>
      <c r="D26" s="1">
        <v>0.16</v>
      </c>
      <c r="E26" s="1">
        <v>3.1379000000000001</v>
      </c>
      <c r="F26" s="1">
        <v>3.4449000000000001</v>
      </c>
      <c r="G26" s="4">
        <v>8.016</v>
      </c>
      <c r="H26" s="4">
        <v>7.6879999999999997</v>
      </c>
      <c r="I26" s="2">
        <f>100*H26/G26</f>
        <v>95.90818363273452</v>
      </c>
      <c r="J26" s="2">
        <f>100-I26</f>
        <v>4.0918163672654799</v>
      </c>
      <c r="K26" s="4">
        <v>3.26</v>
      </c>
      <c r="L26" s="4">
        <v>6.7373000000000003</v>
      </c>
      <c r="M26" s="4">
        <v>0.2278</v>
      </c>
      <c r="N26" s="5">
        <v>834</v>
      </c>
      <c r="O26" s="6">
        <f>N26/H26</f>
        <v>108.48074921956295</v>
      </c>
      <c r="P26" s="12">
        <v>19.5</v>
      </c>
      <c r="Q26" s="12">
        <v>3.9</v>
      </c>
      <c r="R26" s="5" t="s">
        <v>34</v>
      </c>
      <c r="S26" s="5"/>
      <c r="T26" s="5"/>
      <c r="W26" s="19"/>
    </row>
    <row r="27" spans="1:23" x14ac:dyDescent="0.25">
      <c r="A27" s="5" t="s">
        <v>16</v>
      </c>
      <c r="B27" s="1">
        <v>0.54</v>
      </c>
      <c r="C27" s="1">
        <v>0.32</v>
      </c>
      <c r="D27" s="1">
        <v>0.14000000000000001</v>
      </c>
      <c r="E27" s="1">
        <v>3.1402000000000001</v>
      </c>
      <c r="F27" s="1">
        <v>3.4531999999999998</v>
      </c>
      <c r="G27" s="4">
        <v>8.0139999999999993</v>
      </c>
      <c r="H27" s="4">
        <v>7.92</v>
      </c>
      <c r="I27" s="2">
        <f>100*H27/G27</f>
        <v>98.827052657848768</v>
      </c>
      <c r="J27" s="2">
        <f>100-I27</f>
        <v>1.1729473421512324</v>
      </c>
      <c r="K27" s="4">
        <v>1.2</v>
      </c>
      <c r="L27" s="4">
        <v>6.9614000000000003</v>
      </c>
      <c r="M27" s="4">
        <v>0.28149999999999997</v>
      </c>
      <c r="N27" s="5">
        <v>754</v>
      </c>
      <c r="O27" s="6">
        <f>N27/H27</f>
        <v>95.202020202020208</v>
      </c>
      <c r="P27" s="12">
        <v>19.399999999999999</v>
      </c>
      <c r="Q27" s="12">
        <v>3.8</v>
      </c>
      <c r="R27" s="5" t="s">
        <v>33</v>
      </c>
      <c r="S27" s="5"/>
      <c r="T27" s="5"/>
      <c r="W27" s="19"/>
    </row>
    <row r="28" spans="1:23" x14ac:dyDescent="0.25">
      <c r="A28" s="5" t="s">
        <v>22</v>
      </c>
      <c r="B28" s="5"/>
      <c r="C28" s="5"/>
      <c r="D28" s="1"/>
      <c r="E28" s="5"/>
      <c r="F28" s="5"/>
      <c r="G28" s="4"/>
      <c r="H28" s="4"/>
      <c r="I28" s="4"/>
      <c r="J28" s="4"/>
      <c r="K28" s="4"/>
      <c r="L28" s="4"/>
      <c r="M28" s="4"/>
      <c r="N28" s="5"/>
      <c r="O28" s="6"/>
      <c r="P28" s="5"/>
      <c r="Q28" s="5"/>
      <c r="R28" s="5"/>
      <c r="S28" s="5"/>
      <c r="T28" s="5"/>
      <c r="W28" s="19"/>
    </row>
    <row r="29" spans="1:23" x14ac:dyDescent="0.25">
      <c r="A29" s="10" t="s">
        <v>17</v>
      </c>
      <c r="B29" s="10">
        <v>0.52</v>
      </c>
      <c r="C29" s="10">
        <v>0.33</v>
      </c>
      <c r="D29" s="10">
        <v>0.15</v>
      </c>
      <c r="E29" s="1">
        <v>3.1385000000000001</v>
      </c>
      <c r="F29" s="1">
        <v>3.4470000000000001</v>
      </c>
      <c r="G29" s="2">
        <v>8.0570000000000004</v>
      </c>
      <c r="H29" s="2">
        <v>7.9909999999999997</v>
      </c>
      <c r="I29" s="4">
        <f>100*H29/G29</f>
        <v>99.180836539654948</v>
      </c>
      <c r="J29" s="4">
        <f t="shared" ref="J29:J34" si="1">100-I29</f>
        <v>0.81916346034505239</v>
      </c>
      <c r="K29" s="4">
        <v>0.52</v>
      </c>
      <c r="L29" s="4">
        <v>7.5633999999999997</v>
      </c>
      <c r="M29" s="4">
        <v>0.25929999999999997</v>
      </c>
      <c r="N29" s="10">
        <v>712</v>
      </c>
      <c r="O29" s="13">
        <f t="shared" ref="O29:O34" si="2">N29/H29</f>
        <v>89.100237767488423</v>
      </c>
      <c r="P29" s="14">
        <v>21.9</v>
      </c>
      <c r="Q29" s="14">
        <v>4.0999999999999996</v>
      </c>
      <c r="R29" s="5" t="s">
        <v>23</v>
      </c>
      <c r="S29" s="5"/>
      <c r="T29" s="5"/>
      <c r="W29" s="19"/>
    </row>
    <row r="30" spans="1:23" x14ac:dyDescent="0.25">
      <c r="A30" s="10" t="s">
        <v>18</v>
      </c>
      <c r="B30" s="10">
        <v>0.52</v>
      </c>
      <c r="C30" s="10">
        <v>0.33</v>
      </c>
      <c r="D30" s="11">
        <v>0.15</v>
      </c>
      <c r="E30" s="1">
        <v>3.1385000000000001</v>
      </c>
      <c r="F30" s="1">
        <v>3.4470000000000001</v>
      </c>
      <c r="G30" s="2">
        <v>8.0570000000000004</v>
      </c>
      <c r="H30" s="2">
        <v>7.8940000000000001</v>
      </c>
      <c r="I30" s="4">
        <f t="shared" ref="I30:I31" si="3">100*H30/G30</f>
        <v>97.976914484299357</v>
      </c>
      <c r="J30" s="4">
        <f t="shared" si="1"/>
        <v>2.0230855157006431</v>
      </c>
      <c r="K30" s="2">
        <v>1.3</v>
      </c>
      <c r="L30" s="2">
        <v>10.463100000000001</v>
      </c>
      <c r="M30" s="4">
        <v>0.3226</v>
      </c>
      <c r="N30" s="10">
        <v>712</v>
      </c>
      <c r="O30" s="13">
        <f t="shared" si="2"/>
        <v>90.195084874588289</v>
      </c>
      <c r="P30" s="14">
        <v>22.1</v>
      </c>
      <c r="Q30" s="14">
        <v>4.0999999999999996</v>
      </c>
      <c r="R30" s="5"/>
      <c r="S30" s="5"/>
      <c r="T30" s="5"/>
      <c r="W30" s="19"/>
    </row>
    <row r="31" spans="1:23" x14ac:dyDescent="0.25">
      <c r="A31" s="10" t="s">
        <v>19</v>
      </c>
      <c r="B31" s="10">
        <v>0.52</v>
      </c>
      <c r="C31" s="10">
        <v>0.33</v>
      </c>
      <c r="D31" s="11">
        <v>0.15</v>
      </c>
      <c r="E31" s="1">
        <v>3.1385999999999998</v>
      </c>
      <c r="F31" s="1">
        <v>3.4470000000000001</v>
      </c>
      <c r="G31" s="2">
        <v>8.0570000000000004</v>
      </c>
      <c r="H31" s="2">
        <v>7.96</v>
      </c>
      <c r="I31" s="4">
        <f t="shared" si="3"/>
        <v>98.796077944644409</v>
      </c>
      <c r="J31" s="4">
        <f t="shared" si="1"/>
        <v>1.2039220553555907</v>
      </c>
      <c r="K31" s="2">
        <v>0.8</v>
      </c>
      <c r="L31" s="2">
        <v>8.5267999999999997</v>
      </c>
      <c r="M31" s="4">
        <v>0.33510000000000001</v>
      </c>
      <c r="N31" s="10">
        <v>712</v>
      </c>
      <c r="O31" s="13">
        <f t="shared" si="2"/>
        <v>89.447236180904525</v>
      </c>
      <c r="P31" s="14">
        <v>21.6</v>
      </c>
      <c r="Q31" s="14">
        <v>4.2</v>
      </c>
      <c r="R31" s="5"/>
      <c r="S31" s="5"/>
      <c r="T31" s="5"/>
      <c r="W31" s="19"/>
    </row>
    <row r="32" spans="1:23" x14ac:dyDescent="0.25">
      <c r="A32" s="1" t="s">
        <v>20</v>
      </c>
      <c r="B32" s="1">
        <v>0.51</v>
      </c>
      <c r="C32" s="1">
        <v>0.32</v>
      </c>
      <c r="D32" s="7">
        <v>0.17</v>
      </c>
      <c r="E32" s="1">
        <v>3.1309999999999998</v>
      </c>
      <c r="F32" s="1">
        <v>3.4411999999999998</v>
      </c>
      <c r="G32" s="4">
        <v>8.01</v>
      </c>
      <c r="H32" s="4">
        <v>7.94</v>
      </c>
      <c r="I32" s="4">
        <f t="shared" ref="I32:I34" si="4">100*H32/G32</f>
        <v>99.126092384519353</v>
      </c>
      <c r="J32" s="4">
        <f t="shared" si="1"/>
        <v>0.87390761548064688</v>
      </c>
      <c r="K32" s="4">
        <v>0.78</v>
      </c>
      <c r="L32" s="4">
        <v>12.8355</v>
      </c>
      <c r="M32" s="4">
        <v>0.47420000000000001</v>
      </c>
      <c r="N32" s="5">
        <v>673</v>
      </c>
      <c r="O32" s="6">
        <f t="shared" si="2"/>
        <v>84.760705289672543</v>
      </c>
      <c r="P32" s="12">
        <v>18.899999999999999</v>
      </c>
      <c r="Q32" s="12">
        <v>3.6</v>
      </c>
      <c r="R32" s="5" t="s">
        <v>33</v>
      </c>
      <c r="S32" s="5"/>
      <c r="T32" s="5"/>
      <c r="W32" s="19"/>
    </row>
    <row r="33" spans="1:23" x14ac:dyDescent="0.25">
      <c r="A33" s="1" t="s">
        <v>21</v>
      </c>
      <c r="B33" s="1">
        <v>0.5</v>
      </c>
      <c r="C33" s="1">
        <v>0.31</v>
      </c>
      <c r="D33" s="7">
        <v>0.19</v>
      </c>
      <c r="E33" s="1">
        <v>3.1456</v>
      </c>
      <c r="F33" s="1">
        <v>3.3826000000000001</v>
      </c>
      <c r="G33" s="4">
        <v>7.968</v>
      </c>
      <c r="H33" s="4">
        <v>7.88</v>
      </c>
      <c r="I33" s="4">
        <f t="shared" si="4"/>
        <v>98.895582329317264</v>
      </c>
      <c r="J33" s="4">
        <f t="shared" si="1"/>
        <v>1.1044176706827358</v>
      </c>
      <c r="K33" s="4">
        <v>1.19</v>
      </c>
      <c r="L33" s="2">
        <v>10.3317</v>
      </c>
      <c r="M33" s="4">
        <v>0.21199999999999999</v>
      </c>
      <c r="N33" s="5">
        <v>633</v>
      </c>
      <c r="O33" s="6">
        <f t="shared" si="2"/>
        <v>80.329949238578678</v>
      </c>
      <c r="P33" s="12">
        <v>19.600000000000001</v>
      </c>
      <c r="Q33" s="12">
        <v>3.5</v>
      </c>
      <c r="R33" s="5" t="s">
        <v>33</v>
      </c>
      <c r="S33" s="5"/>
      <c r="T33" s="5"/>
      <c r="W33" s="19"/>
    </row>
    <row r="34" spans="1:23" x14ac:dyDescent="0.25">
      <c r="A34" s="10" t="s">
        <v>35</v>
      </c>
      <c r="B34" s="10">
        <v>0.52</v>
      </c>
      <c r="C34" s="10">
        <v>0.33</v>
      </c>
      <c r="D34" s="11">
        <v>0.15</v>
      </c>
      <c r="E34" s="1">
        <v>3.1385000000000001</v>
      </c>
      <c r="F34" s="1">
        <v>3.4470999999999998</v>
      </c>
      <c r="G34" s="4">
        <v>8.0570000000000004</v>
      </c>
      <c r="H34" s="4">
        <v>7.88</v>
      </c>
      <c r="I34" s="4">
        <f t="shared" si="4"/>
        <v>97.803152538165563</v>
      </c>
      <c r="J34" s="4">
        <f t="shared" si="1"/>
        <v>2.1968474618344374</v>
      </c>
      <c r="K34" s="4">
        <v>1.2</v>
      </c>
      <c r="L34" s="2">
        <v>8.7530999999999999</v>
      </c>
      <c r="M34" s="4">
        <v>0.1938</v>
      </c>
      <c r="N34" s="10">
        <v>712</v>
      </c>
      <c r="O34" s="13">
        <f t="shared" si="2"/>
        <v>90.35532994923858</v>
      </c>
      <c r="P34" s="14">
        <v>21.8</v>
      </c>
      <c r="Q34" s="14">
        <v>4.3</v>
      </c>
      <c r="W34" s="19"/>
    </row>
    <row r="35" spans="1:23" x14ac:dyDescent="0.25">
      <c r="A35" s="1" t="s">
        <v>9</v>
      </c>
      <c r="B35" s="1" t="s">
        <v>0</v>
      </c>
      <c r="C35" s="1" t="s">
        <v>1</v>
      </c>
      <c r="D35" s="1" t="s">
        <v>2</v>
      </c>
      <c r="E35" s="1" t="s">
        <v>10</v>
      </c>
      <c r="F35" s="1" t="s">
        <v>11</v>
      </c>
      <c r="G35" s="1" t="s">
        <v>6</v>
      </c>
      <c r="H35" s="1" t="s">
        <v>3</v>
      </c>
      <c r="I35" s="1" t="s">
        <v>4</v>
      </c>
      <c r="J35" s="1" t="s">
        <v>13</v>
      </c>
      <c r="K35" s="1" t="s">
        <v>12</v>
      </c>
      <c r="L35" s="1" t="s">
        <v>44</v>
      </c>
      <c r="M35" s="1" t="s">
        <v>46</v>
      </c>
      <c r="N35" s="1" t="s">
        <v>5</v>
      </c>
      <c r="O35" s="1" t="s">
        <v>14</v>
      </c>
      <c r="P35" s="1" t="s">
        <v>7</v>
      </c>
      <c r="Q35" s="1" t="s">
        <v>8</v>
      </c>
      <c r="R35" s="5" t="s">
        <v>32</v>
      </c>
      <c r="W35" s="19"/>
    </row>
    <row r="36" spans="1:23" x14ac:dyDescent="0.25">
      <c r="L36" s="20" t="s">
        <v>45</v>
      </c>
      <c r="M36" s="20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ZTN_all_data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Oleg VASYLKIV</cp:lastModifiedBy>
  <dcterms:created xsi:type="dcterms:W3CDTF">2022-09-01T01:31:49Z</dcterms:created>
  <dcterms:modified xsi:type="dcterms:W3CDTF">2022-11-17T01:07:16Z</dcterms:modified>
</cp:coreProperties>
</file>